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  <sheet name="Tabelle2" sheetId="2" r:id="rId2"/>
    <sheet name="Tabelle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<sst xmlns="http://schemas.openxmlformats.org/spreadsheetml/2006/main" count="131" uniqueCount="78">
  <si>
    <t>Takerate High</t>
  </si>
  <si>
    <t>Vergleich QAF</t>
  </si>
  <si>
    <t>Takerate Low</t>
  </si>
  <si>
    <t>IST - Bestellpreise</t>
  </si>
  <si>
    <t>IST - Forderung</t>
  </si>
  <si>
    <t>Aktualisiert nach WS</t>
  </si>
  <si>
    <t>Angebotspreis</t>
  </si>
  <si>
    <t xml:space="preserve">TVKL High BFS </t>
  </si>
  <si>
    <t xml:space="preserve">Materialkosten </t>
  </si>
  <si>
    <t>Fertigungskosten</t>
  </si>
  <si>
    <t>TVKL High FS</t>
  </si>
  <si>
    <t>TVKL High hinten</t>
  </si>
  <si>
    <t>TVKL low BFS</t>
  </si>
  <si>
    <t>TVKL low FS</t>
  </si>
  <si>
    <t>TVKL low hinten</t>
  </si>
  <si>
    <t>Massen</t>
  </si>
  <si>
    <t>MD AAL Basis vorne</t>
  </si>
  <si>
    <t>MD AAL Saddle</t>
  </si>
  <si>
    <t>TRNAVA</t>
  </si>
  <si>
    <t>AAL PVC Kule</t>
  </si>
  <si>
    <t>AAL Saddle</t>
  </si>
  <si>
    <t>Brü PVC</t>
  </si>
  <si>
    <t>High BFS</t>
  </si>
  <si>
    <t>Bestellung</t>
  </si>
  <si>
    <t>€</t>
  </si>
  <si>
    <t>MA</t>
  </si>
  <si>
    <t>Scrap</t>
  </si>
  <si>
    <t>Unterdeckung</t>
  </si>
  <si>
    <t>Grundträger</t>
  </si>
  <si>
    <t>3-5%</t>
  </si>
  <si>
    <t>Carrier</t>
  </si>
  <si>
    <t>Brüstung</t>
  </si>
  <si>
    <t>Kartentaschen</t>
  </si>
  <si>
    <t>Map Pocket</t>
  </si>
  <si>
    <t>1,3-3,6%</t>
  </si>
  <si>
    <t>Armauflage</t>
  </si>
  <si>
    <t>Armrest</t>
  </si>
  <si>
    <t>Montage</t>
  </si>
  <si>
    <t>JIS</t>
  </si>
  <si>
    <t>Low BFS</t>
  </si>
  <si>
    <t>Aktuelle QAF</t>
  </si>
  <si>
    <t>ZZ (s)</t>
  </si>
  <si>
    <t>Teile p Zyklus</t>
  </si>
  <si>
    <t>TZ (s)</t>
  </si>
  <si>
    <t>Original QAF</t>
  </si>
  <si>
    <t>Kaschieren</t>
  </si>
  <si>
    <t>bestücken, lamination &amp; edge wrapping, Entnahme</t>
  </si>
  <si>
    <t>Endmontage ZB Basis</t>
  </si>
  <si>
    <t>Stanzen</t>
  </si>
  <si>
    <t>stanzen</t>
  </si>
  <si>
    <t>AntiKnarzen</t>
  </si>
  <si>
    <t>Nacharbeit/Finish</t>
  </si>
  <si>
    <t>Finish</t>
  </si>
  <si>
    <t>Clipsen</t>
  </si>
  <si>
    <t>Vormontage 1</t>
  </si>
  <si>
    <t xml:space="preserve">pre-assembly
dekorleiste, clipse (2x),  screw (4x) , schutzfolie (Ecken), map pocket to carrier, upper part, armrest, LSP Blende, scannen</t>
  </si>
  <si>
    <t>Variatenstanzen</t>
  </si>
  <si>
    <t>Schweißen</t>
  </si>
  <si>
    <t>welding</t>
  </si>
  <si>
    <t>Schweißen ZB</t>
  </si>
  <si>
    <t>Vormontage</t>
  </si>
  <si>
    <t>Vormontage 2</t>
  </si>
  <si>
    <t xml:space="preserve">assembly 
clipse, antiknarzband, Moosgummi,
rework/check welding points
</t>
  </si>
  <si>
    <t>Final Inspection</t>
  </si>
  <si>
    <t>finish &amp; EOL</t>
  </si>
  <si>
    <t>Prüfung / Verpackung ZB</t>
  </si>
  <si>
    <t>Endkontrolle 1 / Kommissionierung + Verpackung</t>
  </si>
  <si>
    <t>Licht kammer</t>
  </si>
  <si>
    <t>Lichtkammer</t>
  </si>
  <si>
    <t>Montage Adapter KBB</t>
  </si>
  <si>
    <t>Q-Gate</t>
  </si>
  <si>
    <t>Q-Gate (extern)</t>
  </si>
  <si>
    <t>schraube setzen</t>
  </si>
  <si>
    <t>Montage Kabelschelle</t>
  </si>
  <si>
    <t>Montage Schrauben und Belegscheibe</t>
  </si>
  <si>
    <t>Montage Dekorleiste</t>
  </si>
  <si>
    <t>Montage SZT</t>
  </si>
  <si>
    <t>Montage Doorlockschalter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</si>
</sst>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0.0"/>
    <numFmt numFmtId="165" formatCode="0.0%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_-* #,##0.0\ _€_-;\-* #,##0.0\ _€_-;_-* &quot;-&quot;??\ _€_-;_-@_-"/>
    <numFmt numFmtId="222" formatCode="_-* #,##0\ _€_-;\-* #,##0\ _€_-;_-* &quot;-&quot;??\ _€_-;_-@_-"/>
    <numFmt numFmtId="223" formatCode="[$-407]dddd\,\ d\.\ mmmm\ yyyy"/>
    <numFmt numFmtId="224" formatCode="[$-407]d/\ mmm/;@"/>
    <numFmt numFmtId="225" formatCode="[$-407]mmmm\ yy;@"/>
    <numFmt numFmtId="226" formatCode="0.000000%"/>
    <numFmt numFmtId="227" formatCode="&quot;QAF Issue 7.1 © BMW AG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10" fontId="0" fillId="0" borderId="0" xfId="0" applyNumberFormat="1"/>
    <xf numFmtId="44" fontId="0" fillId="0" borderId="0" xfId="0" applyNumberFormat="1"/>
    <xf numFmtId="1" fontId="0" fillId="0" borderId="0" xfId="0" applyNumberFormat="1"/>
    <xf numFmtId="20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N49"/>
  <sheetViews>
    <sheetView workbookViewId="0" rightToLeft="0"/>
  </sheetViews>
  <sheetData>
    <row r="3">
      <c r="L3" t="s">
        <v>0</v>
      </c>
      <c r="M3" s="1">
        <v>0.28</v>
      </c>
      <c r="N3" s="2">
        <f>I8*M3</f>
        <v>13.809599999999984</v>
      </c>
    </row>
    <row r="4">
      <c r="B4" t="s">
        <v>1</v>
      </c>
      <c r="L4" t="s">
        <v>2</v>
      </c>
      <c r="M4" s="1">
        <v>0.72</v>
      </c>
      <c r="N4" s="2">
        <f>I20*M4</f>
        <v>53.24399999999999</v>
      </c>
    </row>
    <row r="5">
      <c r="C5" t="s">
        <v>3</v>
      </c>
      <c r="D5" t="s">
        <v>4</v>
      </c>
      <c r="E5" t="s">
        <v>5</v>
      </c>
      <c r="N5" s="2">
        <f>SUM(N3:N4)</f>
        <v>67.05359999999997</v>
      </c>
    </row>
    <row r="6">
      <c r="C6" t="s">
        <v>6</v>
      </c>
      <c r="D6" t="s">
        <v>6</v>
      </c>
    </row>
    <row r="7">
      <c r="B7" t="s">
        <v>7</v>
      </c>
      <c r="C7" s="2">
        <v>130.3</v>
      </c>
      <c r="D7" s="2">
        <v>142.66</v>
      </c>
      <c r="E7" s="2">
        <v>138.48</v>
      </c>
      <c r="F7" s="2">
        <f>D7-E7</f>
        <v>4.180000000000007</v>
      </c>
      <c r="H7" s="2">
        <f>C7+C11+C15*2</f>
        <v>524.9200000000001</v>
      </c>
      <c r="I7" s="2">
        <f>D7+D11+D15*2</f>
        <v>574.24</v>
      </c>
      <c r="J7" s="2">
        <f>E7+E11+E15*2</f>
        <v>557.53</v>
      </c>
    </row>
    <row r="8">
      <c r="B8" t="s">
        <v>8</v>
      </c>
      <c r="C8" s="2">
        <v>100.65</v>
      </c>
      <c r="D8" s="2">
        <v>107.91</v>
      </c>
      <c r="E8" s="2">
        <v>107.91</v>
      </c>
      <c r="F8" s="2">
        <f>D8-E8</f>
        <v>0</v>
      </c>
      <c r="I8" s="2">
        <f>I7-H7</f>
        <v>49.319999999999936</v>
      </c>
      <c r="J8" s="2">
        <f>J7-I7</f>
        <v>-16.710000000000036</v>
      </c>
    </row>
    <row r="9">
      <c r="B9" t="s">
        <v>9</v>
      </c>
      <c r="C9" s="2">
        <v>11.07</v>
      </c>
      <c r="D9" s="2">
        <v>14.47</v>
      </c>
      <c r="E9" s="2">
        <v>10.75</v>
      </c>
      <c r="F9" s="2">
        <f>D9-E9</f>
        <v>3.7200000000000006</v>
      </c>
    </row>
    <row r="10"/>
    <row r="11">
      <c r="B11" t="s">
        <v>10</v>
      </c>
      <c r="C11" s="2">
        <v>130.66</v>
      </c>
      <c r="D11" s="2">
        <v>143.78</v>
      </c>
      <c r="E11" s="2">
        <v>139.61</v>
      </c>
      <c r="F11" s="2">
        <f>D11-E11</f>
        <v>4.1699999999999875</v>
      </c>
    </row>
    <row r="12">
      <c r="B12" t="s">
        <v>8</v>
      </c>
      <c r="C12" s="2">
        <v>100.98</v>
      </c>
      <c r="D12" s="2">
        <v>108.64</v>
      </c>
      <c r="E12" s="2">
        <v>108.64</v>
      </c>
      <c r="F12" s="2">
        <f>D12-E12</f>
        <v>0</v>
      </c>
    </row>
    <row r="13">
      <c r="B13" t="s">
        <v>9</v>
      </c>
      <c r="C13" s="2">
        <v>11.07</v>
      </c>
      <c r="D13" s="2">
        <v>14.47</v>
      </c>
      <c r="E13" s="2">
        <v>10.75</v>
      </c>
      <c r="F13" s="2">
        <f>D13-E13</f>
        <v>3.7200000000000006</v>
      </c>
    </row>
    <row r="14"/>
    <row r="15">
      <c r="B15" t="s">
        <v>11</v>
      </c>
      <c r="C15" s="2">
        <v>131.98</v>
      </c>
      <c r="D15" s="2">
        <v>143.9</v>
      </c>
      <c r="E15" s="2">
        <v>139.72</v>
      </c>
      <c r="F15" s="2">
        <f>D15-E15</f>
        <v>4.180000000000007</v>
      </c>
    </row>
    <row r="16">
      <c r="B16" t="s">
        <v>8</v>
      </c>
      <c r="C16" s="2">
        <v>102.34</v>
      </c>
      <c r="D16" s="2">
        <v>109.76</v>
      </c>
      <c r="E16" s="2">
        <v>109.76</v>
      </c>
      <c r="F16" s="2">
        <f>D16-E16</f>
        <v>0</v>
      </c>
    </row>
    <row r="17">
      <c r="B17" t="s">
        <v>9</v>
      </c>
      <c r="C17" s="2">
        <v>10.91</v>
      </c>
      <c r="D17" s="2">
        <v>14.47</v>
      </c>
      <c r="E17" s="2">
        <v>10.75</v>
      </c>
      <c r="F17" s="2">
        <f>D17-E17</f>
        <v>3.7200000000000006</v>
      </c>
    </row>
    <row r="18">
      <c r="M18" s="2">
        <f>J8*M3</f>
        <v>-4.6788000000000105</v>
      </c>
    </row>
    <row r="19">
      <c r="B19" t="s">
        <v>12</v>
      </c>
      <c r="C19" s="2">
        <v>67.92</v>
      </c>
      <c r="D19" s="2">
        <v>85</v>
      </c>
      <c r="E19" s="2">
        <v>80.75</v>
      </c>
      <c r="F19" s="2">
        <f>D19-E19</f>
        <v>4.25</v>
      </c>
      <c r="H19" s="2">
        <f>C19+C23+C27*2</f>
        <v>264.82</v>
      </c>
      <c r="I19" s="2">
        <f>D19+D23+D27*2</f>
        <v>338.77</v>
      </c>
      <c r="J19" s="2">
        <f>E19+E23+E27*2</f>
        <v>321.74</v>
      </c>
      <c r="M19" s="2">
        <f>J20*M4</f>
        <v>-12.26159999999998</v>
      </c>
    </row>
    <row r="20">
      <c r="B20" t="s">
        <v>8</v>
      </c>
      <c r="C20" s="2">
        <v>44.46</v>
      </c>
      <c r="D20" s="2">
        <v>53.48</v>
      </c>
      <c r="E20" s="2">
        <v>53.48</v>
      </c>
      <c r="F20" s="2">
        <f>D20-E20</f>
        <v>0</v>
      </c>
      <c r="I20" s="2">
        <f>I19-H19</f>
        <v>73.94999999999999</v>
      </c>
      <c r="J20" s="2">
        <f>J19-I19</f>
        <v>-17.029999999999973</v>
      </c>
      <c r="M20" s="2">
        <f>M19+M18</f>
        <v>-16.94039999999999</v>
      </c>
    </row>
    <row r="21">
      <c r="B21" t="s">
        <v>9</v>
      </c>
      <c r="C21" s="2">
        <v>11.56</v>
      </c>
      <c r="D21" s="2">
        <v>14.39</v>
      </c>
      <c r="E21" s="2">
        <v>10.58</v>
      </c>
      <c r="F21" s="2">
        <f>D21-E21</f>
        <v>3.8100000000000005</v>
      </c>
    </row>
    <row r="22"/>
    <row r="23">
      <c r="B23" t="s">
        <v>13</v>
      </c>
      <c r="C23" s="2">
        <v>68.28</v>
      </c>
      <c r="D23" s="2">
        <v>86.13</v>
      </c>
      <c r="E23" s="2">
        <v>81.87</v>
      </c>
      <c r="F23" s="2">
        <f>D23-E23</f>
        <v>4.259999999999991</v>
      </c>
      <c r="K23">
        <v>-30.78</v>
      </c>
      <c r="L23">
        <v>-30.78</v>
      </c>
      <c r="M23">
        <f>L23-K23</f>
        <v>0</v>
      </c>
    </row>
    <row r="24">
      <c r="B24" t="s">
        <v>8</v>
      </c>
      <c r="C24" s="2">
        <v>44.79</v>
      </c>
      <c r="D24" s="2">
        <v>54.21</v>
      </c>
      <c r="E24" s="2">
        <v>54.21</v>
      </c>
      <c r="F24" s="2">
        <f>D24-E24</f>
        <v>0</v>
      </c>
      <c r="K24">
        <v>-12.04</v>
      </c>
      <c r="L24">
        <v>3.38</v>
      </c>
      <c r="M24">
        <f>L24-K24</f>
        <v>15.419999999999998</v>
      </c>
    </row>
    <row r="25">
      <c r="B25" t="s">
        <v>9</v>
      </c>
      <c r="C25" s="2">
        <v>11.56</v>
      </c>
      <c r="D25" s="2">
        <v>14.39</v>
      </c>
      <c r="E25" s="2">
        <v>10.58</v>
      </c>
      <c r="F25" s="2">
        <f>D25-E25</f>
        <v>3.8100000000000005</v>
      </c>
      <c r="K25">
        <v>2.54</v>
      </c>
      <c r="L25">
        <v>2.54</v>
      </c>
      <c r="M25">
        <f>L25-K25</f>
        <v>0</v>
      </c>
    </row>
    <row r="26">
      <c r="K26">
        <v>-22.05</v>
      </c>
      <c r="L26">
        <v>-20.53</v>
      </c>
      <c r="M26">
        <f>L26-K26</f>
        <v>1.5199999999999996</v>
      </c>
    </row>
    <row r="27">
      <c r="B27" t="s">
        <v>14</v>
      </c>
      <c r="C27" s="2">
        <v>64.31</v>
      </c>
      <c r="D27" s="2">
        <v>83.82</v>
      </c>
      <c r="E27" s="2">
        <v>79.56</v>
      </c>
      <c r="F27" s="2">
        <f>D27-E27</f>
        <v>4.259999999999991</v>
      </c>
      <c r="K27">
        <f>SUM(K23:K26)</f>
        <v>-62.33</v>
      </c>
      <c r="L27">
        <v>-45.39</v>
      </c>
      <c r="M27">
        <f>L27-K27</f>
        <v>16.939999999999998</v>
      </c>
    </row>
    <row r="28">
      <c r="B28" t="s">
        <v>8</v>
      </c>
      <c r="C28" s="2">
        <v>41.41</v>
      </c>
      <c r="D28" s="2">
        <v>52.49</v>
      </c>
      <c r="E28" s="2">
        <v>52.49</v>
      </c>
      <c r="F28" s="2">
        <f>D28-E28</f>
        <v>0</v>
      </c>
    </row>
    <row r="29">
      <c r="B29" t="s">
        <v>9</v>
      </c>
      <c r="C29" s="2">
        <v>11.4</v>
      </c>
      <c r="D29" s="2">
        <v>14.39</v>
      </c>
      <c r="E29" s="2">
        <v>10.58</v>
      </c>
      <c r="F29" s="2">
        <f>D29-E29</f>
        <v>3.8100000000000005</v>
      </c>
    </row>
    <row r="31">
      <c r="A31" t="s">
        <v>15</v>
      </c>
      <c r="B31" t="s">
        <v>16</v>
      </c>
      <c r="C31" s="2">
        <v>16.92</v>
      </c>
    </row>
    <row r="32">
      <c r="B32" t="s">
        <v>8</v>
      </c>
      <c r="C32" s="2">
        <v>14.77</v>
      </c>
    </row>
    <row r="33">
      <c r="B33" t="s">
        <v>9</v>
      </c>
      <c r="C33" s="2">
        <v>0.29</v>
      </c>
    </row>
    <row r="35">
      <c r="A35" t="s">
        <v>15</v>
      </c>
      <c r="B35" t="s">
        <v>17</v>
      </c>
      <c r="C35" s="2">
        <v>38.87</v>
      </c>
    </row>
    <row r="36">
      <c r="B36" t="s">
        <v>8</v>
      </c>
      <c r="C36" s="2">
        <v>34.36</v>
      </c>
    </row>
    <row r="37">
      <c r="B37" t="s">
        <v>9</v>
      </c>
      <c r="C37" s="2">
        <v>0.29</v>
      </c>
    </row>
    <row r="39">
      <c r="A39" t="s">
        <v>18</v>
      </c>
      <c r="B39" t="s">
        <v>19</v>
      </c>
      <c r="C39" s="2">
        <v>9.12</v>
      </c>
    </row>
    <row r="40">
      <c r="B40" t="s">
        <v>8</v>
      </c>
      <c r="C40" s="2">
        <v>4.74</v>
      </c>
    </row>
    <row r="41">
      <c r="B41" t="s">
        <v>9</v>
      </c>
      <c r="C41" s="2">
        <v>3.58</v>
      </c>
    </row>
    <row r="43">
      <c r="A43" t="s">
        <v>18</v>
      </c>
      <c r="B43" t="s">
        <v>20</v>
      </c>
      <c r="C43" s="2">
        <v>26.9</v>
      </c>
    </row>
    <row r="44">
      <c r="B44" t="s">
        <v>8</v>
      </c>
      <c r="C44" s="2">
        <v>18.13</v>
      </c>
    </row>
    <row r="45">
      <c r="B45" t="s">
        <v>9</v>
      </c>
      <c r="C45" s="2">
        <v>5.35</v>
      </c>
    </row>
    <row r="47">
      <c r="B47" t="s">
        <v>21</v>
      </c>
      <c r="C47" s="2">
        <v>12.32</v>
      </c>
    </row>
    <row r="48">
      <c r="B48" t="s">
        <v>8</v>
      </c>
      <c r="C48" s="2">
        <v>6.18</v>
      </c>
    </row>
    <row r="49">
      <c r="B49" t="s">
        <v>9</v>
      </c>
      <c r="C49" s="2">
        <v>4.77</v>
      </c>
    </row>
  </sheetData>
  <pageMargins left="0.7" right="0.7" top="0.787401575" bottom="0.787401575" header="0.3" footer="0.3"/>
  <ignoredErrors>
    <ignoredError numberStoredAsText="1" sqref="A3:N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K21"/>
  <sheetViews>
    <sheetView workbookViewId="0" rightToLeft="0"/>
  </sheetViews>
  <sheetData>
    <row r="2">
      <c r="B2" t="s">
        <v>9</v>
      </c>
    </row>
    <row r="4">
      <c r="B4" t="s">
        <v>22</v>
      </c>
    </row>
    <row r="5"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s">
        <v>24</v>
      </c>
      <c r="I5" t="s">
        <v>25</v>
      </c>
      <c r="J5" t="s">
        <v>26</v>
      </c>
    </row>
    <row r="6">
      <c r="B6" t="s">
        <v>28</v>
      </c>
      <c r="C6">
        <v>2.19</v>
      </c>
      <c r="D6">
        <v>3.5</v>
      </c>
      <c r="E6" t="s">
        <v>29</v>
      </c>
      <c r="G6" t="s">
        <v>30</v>
      </c>
      <c r="H6">
        <v>1.18</v>
      </c>
      <c r="I6">
        <v>1</v>
      </c>
      <c r="K6">
        <f>H6-C6</f>
        <v>-1.01</v>
      </c>
    </row>
    <row r="7">
      <c r="B7" t="s">
        <v>31</v>
      </c>
      <c r="C7">
        <v>1.23</v>
      </c>
      <c r="D7">
        <v>4.5</v>
      </c>
      <c r="K7">
        <f>H7-C7</f>
        <v>-1.23</v>
      </c>
    </row>
    <row r="8">
      <c r="B8" t="s">
        <v>32</v>
      </c>
      <c r="C8">
        <v>2.93</v>
      </c>
      <c r="D8">
        <v>7</v>
      </c>
      <c r="G8" t="s">
        <v>33</v>
      </c>
      <c r="H8">
        <v>3.09</v>
      </c>
      <c r="I8">
        <v>6</v>
      </c>
      <c r="J8" t="s">
        <v>34</v>
      </c>
      <c r="K8">
        <f>H8-C8</f>
        <v>0.1599999999999997</v>
      </c>
    </row>
    <row r="9">
      <c r="B9" t="s">
        <v>35</v>
      </c>
      <c r="C9">
        <v>0.29</v>
      </c>
      <c r="D9">
        <v>1</v>
      </c>
      <c r="G9" t="s">
        <v>36</v>
      </c>
      <c r="H9">
        <v>0.88</v>
      </c>
      <c r="I9">
        <v>3</v>
      </c>
      <c r="K9">
        <f>H9-C9</f>
        <v>0.5900000000000001</v>
      </c>
    </row>
    <row r="10">
      <c r="B10" t="s">
        <v>37</v>
      </c>
      <c r="C10">
        <v>4.93</v>
      </c>
      <c r="D10">
        <v>9.85</v>
      </c>
      <c r="G10" t="s">
        <v>38</v>
      </c>
      <c r="H10">
        <v>9.24</v>
      </c>
      <c r="I10">
        <v>13</v>
      </c>
      <c r="K10">
        <f>H10-C10</f>
        <v>4.3100000000000005</v>
      </c>
    </row>
    <row r="11">
      <c r="C11">
        <f>SUM(C6:C10)</f>
        <v>11.57</v>
      </c>
      <c r="D11">
        <f>SUM(D6:D10)</f>
        <v>25.85</v>
      </c>
      <c r="H11">
        <f>SUM(H6:H10)</f>
        <v>14.39</v>
      </c>
      <c r="I11">
        <f>SUM(I6:I10)</f>
        <v>23</v>
      </c>
    </row>
    <row r="14">
      <c r="B14" t="s">
        <v>39</v>
      </c>
    </row>
    <row r="15">
      <c r="B15" t="s">
        <v>23</v>
      </c>
      <c r="C15" t="s">
        <v>24</v>
      </c>
      <c r="D15" t="s">
        <v>25</v>
      </c>
      <c r="G15" t="s">
        <v>27</v>
      </c>
      <c r="H15" t="s">
        <v>24</v>
      </c>
      <c r="I15" t="s">
        <v>25</v>
      </c>
    </row>
    <row r="16">
      <c r="B16" t="s">
        <v>28</v>
      </c>
      <c r="C16">
        <v>2.19</v>
      </c>
      <c r="D16">
        <v>3.5</v>
      </c>
      <c r="G16" t="s">
        <v>30</v>
      </c>
      <c r="H16">
        <v>1.18</v>
      </c>
      <c r="I16">
        <v>1</v>
      </c>
      <c r="K16">
        <f>H16-C16</f>
        <v>-1.01</v>
      </c>
    </row>
    <row r="17">
      <c r="B17" t="s">
        <v>31</v>
      </c>
      <c r="C17">
        <v>1.23</v>
      </c>
      <c r="D17">
        <v>4.5</v>
      </c>
      <c r="K17">
        <f>H17-C17</f>
        <v>-1.23</v>
      </c>
    </row>
    <row r="18">
      <c r="B18" t="s">
        <v>32</v>
      </c>
      <c r="C18">
        <v>2.93</v>
      </c>
      <c r="D18">
        <v>7</v>
      </c>
      <c r="G18" t="s">
        <v>33</v>
      </c>
      <c r="H18">
        <v>3.09</v>
      </c>
      <c r="I18">
        <v>6</v>
      </c>
      <c r="K18">
        <f>H18-C18</f>
        <v>0.1599999999999997</v>
      </c>
    </row>
    <row r="19">
      <c r="B19" t="s">
        <v>35</v>
      </c>
      <c r="C19">
        <v>0.29</v>
      </c>
      <c r="D19">
        <v>1</v>
      </c>
      <c r="G19" t="s">
        <v>36</v>
      </c>
      <c r="H19">
        <v>0.88</v>
      </c>
      <c r="I19">
        <v>3</v>
      </c>
      <c r="K19">
        <f>H19-C19</f>
        <v>0.5900000000000001</v>
      </c>
    </row>
    <row r="20">
      <c r="B20" t="s">
        <v>37</v>
      </c>
      <c r="C20">
        <v>4.93</v>
      </c>
      <c r="D20">
        <v>9.85</v>
      </c>
      <c r="G20" t="s">
        <v>38</v>
      </c>
      <c r="H20">
        <v>9.24</v>
      </c>
      <c r="I20">
        <v>13</v>
      </c>
      <c r="K20">
        <f>H20-C20</f>
        <v>4.3100000000000005</v>
      </c>
    </row>
    <row r="21">
      <c r="C21">
        <f>SUM(C16:C20)</f>
        <v>11.57</v>
      </c>
      <c r="D21">
        <f>SUM(D16:D20)</f>
        <v>25.85</v>
      </c>
      <c r="H21">
        <f>SUM(H16:H20)</f>
        <v>14.39</v>
      </c>
      <c r="I21">
        <f>SUM(I16:I20)</f>
        <v>23</v>
      </c>
    </row>
  </sheetData>
  <pageMargins left="0.7" right="0.7" top="0.787401575" bottom="0.787401575" header="0.3" footer="0.3"/>
  <ignoredErrors>
    <ignoredError numberStoredAsText="1" sqref="B2:K2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Q16"/>
  <sheetViews>
    <sheetView workbookViewId="0" rightToLeft="0"/>
  </sheetViews>
  <sheetData>
    <row r="1"/>
    <row r="2">
      <c r="A2" t="s">
        <v>40</v>
      </c>
      <c r="C2" t="s">
        <v>41</v>
      </c>
      <c r="D2" t="s">
        <v>42</v>
      </c>
      <c r="E2" t="s">
        <v>43</v>
      </c>
      <c r="F2" t="s">
        <v>25</v>
      </c>
      <c r="G2" t="s">
        <v>26</v>
      </c>
      <c r="K2" t="s">
        <v>44</v>
      </c>
      <c r="M2" t="s">
        <v>41</v>
      </c>
      <c r="N2" t="s">
        <v>42</v>
      </c>
      <c r="O2" t="s">
        <v>43</v>
      </c>
      <c r="P2" t="s">
        <v>25</v>
      </c>
      <c r="Q2" t="s">
        <v>26</v>
      </c>
    </row>
    <row r="3">
      <c r="A3" t="s">
        <v>45</v>
      </c>
      <c r="B3" t="s">
        <v>46</v>
      </c>
      <c r="C3">
        <v>173</v>
      </c>
      <c r="D3">
        <v>1</v>
      </c>
      <c r="E3" s="3">
        <f>C3/D3</f>
        <v>173</v>
      </c>
      <c r="F3">
        <v>2</v>
      </c>
      <c r="G3" s="4">
        <v>0.0205</v>
      </c>
      <c r="K3" t="s">
        <v>47</v>
      </c>
      <c r="L3" t="s">
        <v>37</v>
      </c>
      <c r="M3">
        <v>120</v>
      </c>
      <c r="N3">
        <v>1</v>
      </c>
      <c r="O3">
        <f>M3/N3</f>
        <v>120</v>
      </c>
      <c r="P3">
        <v>0.67</v>
      </c>
      <c r="Q3" s="4">
        <v>0.03</v>
      </c>
    </row>
    <row r="4">
      <c r="A4" t="s">
        <v>48</v>
      </c>
      <c r="B4" t="s">
        <v>49</v>
      </c>
      <c r="C4">
        <v>45</v>
      </c>
      <c r="D4">
        <v>1</v>
      </c>
      <c r="E4" s="3">
        <f>C4/D4</f>
        <v>45</v>
      </c>
      <c r="F4">
        <v>1</v>
      </c>
      <c r="G4" s="4">
        <v>0.0205</v>
      </c>
      <c r="L4" t="s">
        <v>50</v>
      </c>
      <c r="M4">
        <v>60</v>
      </c>
      <c r="N4">
        <v>1</v>
      </c>
      <c r="O4">
        <f>M4/N4</f>
        <v>60</v>
      </c>
      <c r="P4">
        <v>0.67</v>
      </c>
      <c r="Q4" s="4">
        <v>0.03</v>
      </c>
    </row>
    <row r="5">
      <c r="A5" t="s">
        <v>51</v>
      </c>
      <c r="B5" t="s">
        <v>52</v>
      </c>
      <c r="C5">
        <v>120</v>
      </c>
      <c r="D5">
        <v>1</v>
      </c>
      <c r="E5" s="3">
        <f>C5/D5</f>
        <v>120</v>
      </c>
      <c r="F5">
        <v>1</v>
      </c>
      <c r="G5" s="4">
        <v>0.0205</v>
      </c>
      <c r="L5" t="s">
        <v>53</v>
      </c>
      <c r="M5">
        <v>60</v>
      </c>
      <c r="N5">
        <v>1</v>
      </c>
      <c r="O5">
        <f>M5/N5</f>
        <v>60</v>
      </c>
      <c r="P5">
        <v>0.67</v>
      </c>
      <c r="Q5" s="4">
        <v>0.03</v>
      </c>
    </row>
    <row r="6">
      <c r="A6" t="s">
        <v>54</v>
      </c>
      <c r="B6" t="s">
        <v>55</v>
      </c>
      <c r="C6">
        <v>142</v>
      </c>
      <c r="D6">
        <v>2</v>
      </c>
      <c r="E6" s="3">
        <f>C6/D6</f>
        <v>71</v>
      </c>
      <c r="F6">
        <v>2</v>
      </c>
      <c r="G6" s="4">
        <v>0.0205</v>
      </c>
      <c r="K6" t="s">
        <v>56</v>
      </c>
      <c r="L6" t="s">
        <v>48</v>
      </c>
      <c r="M6">
        <v>60</v>
      </c>
      <c r="N6">
        <v>1</v>
      </c>
      <c r="O6">
        <f>M6/N6</f>
        <v>60</v>
      </c>
      <c r="P6">
        <v>0.5</v>
      </c>
      <c r="Q6" s="4">
        <v>0.03</v>
      </c>
    </row>
    <row r="7">
      <c r="A7" t="s">
        <v>57</v>
      </c>
      <c r="B7" t="s">
        <v>58</v>
      </c>
      <c r="C7">
        <v>87</v>
      </c>
      <c r="D7">
        <v>2</v>
      </c>
      <c r="E7" s="3">
        <f>C7/D7</f>
        <v>43.5</v>
      </c>
      <c r="F7">
        <v>0</v>
      </c>
      <c r="G7" s="4">
        <v>0.0205</v>
      </c>
      <c r="K7" t="s">
        <v>59</v>
      </c>
      <c r="L7" t="s">
        <v>60</v>
      </c>
      <c r="M7">
        <v>120</v>
      </c>
      <c r="N7">
        <v>1</v>
      </c>
      <c r="O7">
        <f>M7/N7</f>
        <v>120</v>
      </c>
      <c r="P7">
        <v>0.5</v>
      </c>
      <c r="Q7" s="4">
        <v>0.03</v>
      </c>
    </row>
    <row r="8">
      <c r="A8" t="s">
        <v>61</v>
      </c>
      <c r="B8" t="s">
        <v>62</v>
      </c>
      <c r="C8">
        <v>102</v>
      </c>
      <c r="D8">
        <v>2</v>
      </c>
      <c r="E8" s="3">
        <f>C8/D8</f>
        <v>51</v>
      </c>
      <c r="F8">
        <v>2</v>
      </c>
      <c r="G8" s="4">
        <v>0.0205</v>
      </c>
      <c r="L8" t="s">
        <v>57</v>
      </c>
      <c r="M8">
        <v>90</v>
      </c>
      <c r="N8">
        <v>1</v>
      </c>
      <c r="O8">
        <f>M8/N8</f>
        <v>90</v>
      </c>
      <c r="P8">
        <v>0.5</v>
      </c>
      <c r="Q8" s="4">
        <v>0.03</v>
      </c>
    </row>
    <row r="9">
      <c r="A9" t="s">
        <v>63</v>
      </c>
      <c r="B9" t="s">
        <v>64</v>
      </c>
      <c r="C9">
        <v>130</v>
      </c>
      <c r="D9">
        <v>2</v>
      </c>
      <c r="E9" s="3">
        <f>C9/D9</f>
        <v>65</v>
      </c>
      <c r="F9">
        <v>2</v>
      </c>
      <c r="G9" s="4">
        <v>0.0205</v>
      </c>
      <c r="K9" t="s">
        <v>65</v>
      </c>
      <c r="L9" t="s">
        <v>66</v>
      </c>
      <c r="M9">
        <v>60</v>
      </c>
      <c r="N9">
        <v>1</v>
      </c>
      <c r="O9">
        <f>M9/N9</f>
        <v>60</v>
      </c>
      <c r="P9">
        <v>0.5</v>
      </c>
      <c r="Q9" s="4">
        <v>0.03</v>
      </c>
    </row>
    <row r="10">
      <c r="A10" t="s">
        <v>67</v>
      </c>
      <c r="B10" t="s">
        <v>68</v>
      </c>
      <c r="C10">
        <v>37</v>
      </c>
      <c r="D10">
        <v>2</v>
      </c>
      <c r="E10" s="3">
        <f>C10/D10</f>
        <v>18.5</v>
      </c>
      <c r="F10">
        <v>1</v>
      </c>
      <c r="G10" s="4">
        <v>0.0205</v>
      </c>
      <c r="L10" t="s">
        <v>69</v>
      </c>
      <c r="M10">
        <v>20</v>
      </c>
      <c r="N10">
        <v>1</v>
      </c>
      <c r="O10">
        <f>M10/N10</f>
        <v>20</v>
      </c>
      <c r="P10">
        <v>0.5</v>
      </c>
      <c r="Q10" s="4">
        <v>0.03</v>
      </c>
    </row>
    <row r="11">
      <c r="A11" t="s">
        <v>70</v>
      </c>
      <c r="B11" t="s">
        <v>71</v>
      </c>
      <c r="C11">
        <v>95</v>
      </c>
      <c r="D11">
        <v>2</v>
      </c>
      <c r="E11" s="3">
        <f>C11/D11</f>
        <v>47.5</v>
      </c>
      <c r="F11">
        <v>2</v>
      </c>
      <c r="G11" s="4">
        <v>0.0205</v>
      </c>
      <c r="K11" t="s">
        <v>72</v>
      </c>
      <c r="M11">
        <v>10</v>
      </c>
      <c r="N11">
        <v>1</v>
      </c>
      <c r="O11">
        <f>M11/N11</f>
        <v>10</v>
      </c>
      <c r="P11">
        <v>1</v>
      </c>
      <c r="Q11" s="4">
        <v>0.03</v>
      </c>
    </row>
    <row r="12">
      <c r="K12" t="s">
        <v>73</v>
      </c>
      <c r="M12">
        <v>10</v>
      </c>
      <c r="N12">
        <v>1</v>
      </c>
      <c r="O12">
        <f>M12/N12</f>
        <v>10</v>
      </c>
      <c r="P12">
        <v>1</v>
      </c>
      <c r="Q12" s="4">
        <v>0</v>
      </c>
    </row>
    <row r="13">
      <c r="K13" t="s">
        <v>74</v>
      </c>
      <c r="M13">
        <v>20</v>
      </c>
      <c r="N13">
        <v>1</v>
      </c>
      <c r="O13">
        <f>M13/N13</f>
        <v>20</v>
      </c>
      <c r="P13">
        <v>1</v>
      </c>
      <c r="Q13" s="4">
        <v>0.03</v>
      </c>
    </row>
    <row r="14">
      <c r="K14" t="s">
        <v>75</v>
      </c>
      <c r="M14">
        <v>30</v>
      </c>
      <c r="N14">
        <v>1</v>
      </c>
      <c r="O14">
        <f>M14/N14</f>
        <v>30</v>
      </c>
      <c r="P14">
        <v>1</v>
      </c>
      <c r="Q14" s="4">
        <v>0.03</v>
      </c>
    </row>
    <row r="15">
      <c r="K15" t="s">
        <v>76</v>
      </c>
      <c r="L15" t="s">
        <v>37</v>
      </c>
      <c r="M15">
        <v>60</v>
      </c>
      <c r="N15">
        <v>1</v>
      </c>
      <c r="O15">
        <f>M15/N15</f>
        <v>60</v>
      </c>
      <c r="P15">
        <v>0.67</v>
      </c>
      <c r="Q15" s="4">
        <v>0.03</v>
      </c>
    </row>
    <row r="16">
      <c r="K16" t="s">
        <v>77</v>
      </c>
      <c r="M16">
        <v>20</v>
      </c>
      <c r="N16">
        <v>1</v>
      </c>
      <c r="O16">
        <f>M16/N16</f>
        <v>20</v>
      </c>
      <c r="P16">
        <v>0.67</v>
      </c>
      <c r="Q16" s="4">
        <v>0.03</v>
      </c>
    </row>
  </sheetData>
  <pageMargins left="0.7" right="0.7" top="0.787401575" bottom="0.787401575" header="0.3" footer="0.3"/>
  <ignoredErrors>
    <ignoredError numberStoredAsText="1" sqref="A1:Q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BMW Group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2018-03-22T15:06:47Z</dcterms:created>
  <dcterms:modified xsi:type="dcterms:W3CDTF">2018-04-10T06:59:26Z</dcterms:modified>
  <cp:lastModifiedBy>Riegler Johanna</cp:lastModifiedBy>
  <cp:lastPrinted>2018-03-26T12:28:41Z</cp:lastPrinted>
  <dc:creator>Riegler Johanna</dc:creator>
</cp:coreProperties>
</file>